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4965" activeTab="0"/>
  </bookViews>
  <sheets>
    <sheet name="A" sheetId="1" r:id="rId1"/>
  </sheets>
  <definedNames>
    <definedName name="A_impresión_IM" localSheetId="0">'A'!$A$6:$H$35</definedName>
  </definedNames>
  <calcPr fullCalcOnLoad="1"/>
</workbook>
</file>

<file path=xl/sharedStrings.xml><?xml version="1.0" encoding="utf-8"?>
<sst xmlns="http://schemas.openxmlformats.org/spreadsheetml/2006/main" count="29" uniqueCount="23">
  <si>
    <t>3. Enseñanza, formación y educación</t>
  </si>
  <si>
    <t xml:space="preserve"> </t>
  </si>
  <si>
    <t>3.2. Alumnado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</si>
  <si>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</si>
  <si>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</si>
  <si>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</si>
  <si>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</si>
  <si>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</si>
  <si>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</si>
  <si>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</si>
  <si>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</si>
  <si>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</si>
  <si>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Total</t>
  </si>
  <si>
    <t xml:space="preserve">                          FUENTE: Consejería de Educación y Ciencia</t>
  </si>
  <si>
    <t>Alumnos</t>
  </si>
  <si>
    <t>Alumnas</t>
  </si>
  <si>
    <t>Centros públicos</t>
  </si>
  <si>
    <t>Centros privados</t>
  </si>
  <si>
    <t>Total centros</t>
  </si>
  <si>
    <t xml:space="preserve">3.2.10.  Alumnado de bachillerato según titularidad del centro y sexo por provincia. </t>
  </si>
  <si>
    <t xml:space="preserve">             Curso 2001-2002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</si>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</sst>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General_)"/>
    <numFmt numFmtId="203" formatCode="#,##0;;\-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202" fontId="0" fillId="0" borderId="0" xfId="0" applyAlignment="1">
      <alignment/>
    </xf>
    <xf numFmtId="202" fontId="6" fillId="0" borderId="0" xfId="0" applyFont="1" applyAlignment="1">
      <alignment/>
    </xf>
    <xf numFmtId="202" fontId="6" fillId="0" borderId="0" xfId="0" applyFont="1" applyAlignment="1">
      <alignment horizontal="left"/>
    </xf>
    <xf numFmtId="202" fontId="6" fillId="0" borderId="1" xfId="0" applyFont="1" applyBorder="1" applyAlignment="1">
      <alignment horizontal="left"/>
    </xf>
    <xf numFmtId="202" fontId="6" fillId="0" borderId="1" xfId="0" applyFont="1" applyBorder="1" applyAlignment="1">
      <alignment/>
    </xf>
    <xf numFmtId="202" fontId="8" fillId="0" borderId="0" xfId="0" applyFont="1" applyAlignment="1">
      <alignment/>
    </xf>
    <xf numFmtId="202" fontId="9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202" fontId="5" fillId="0" borderId="0" xfId="0" applyFont="1" applyAlignment="1" quotePrefix="1">
      <alignment horizontal="left"/>
    </xf>
    <xf numFmtId="202" fontId="7" fillId="0" borderId="0" xfId="0" applyFont="1" applyAlignment="1" quotePrefix="1">
      <alignment horizontal="lef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>
      <alignment/>
    </xf>
    <xf numFmtId="20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quotePrefix="1">
      <alignment horizontal="left"/>
    </xf>
    <xf numFmtId="202" fontId="12" fillId="0" borderId="0" xfId="0" applyFont="1" applyAlignment="1" quotePrefix="1">
      <alignment horizontal="left"/>
    </xf>
    <xf numFmtId="202" fontId="12" fillId="0" borderId="0" xfId="0" applyFont="1" applyAlignment="1">
      <alignment horizontal="left"/>
    </xf>
    <xf numFmtId="202" fontId="13" fillId="0" borderId="0" xfId="0" applyFont="1" applyFill="1" applyBorder="1" applyAlignment="1">
      <alignment vertical="top"/>
    </xf>
    <xf numFmtId="202" fontId="14" fillId="0" borderId="0" xfId="0" applyFont="1" applyFill="1" applyBorder="1" applyAlignment="1">
      <alignment vertical="top"/>
    </xf>
    <xf numFmtId="202" fontId="11" fillId="0" borderId="0" xfId="0" applyFont="1" applyFill="1" applyBorder="1" applyAlignment="1">
      <alignment vertical="top"/>
    </xf>
    <xf numFmtId="202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35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8.25390625" style="1" customWidth="1"/>
    <col min="2" max="6" width="6.875" style="9" customWidth="1"/>
    <col min="7" max="8" width="6.875" style="10" customWidth="1"/>
    <col min="9" max="9" width="6.875" style="9" customWidth="1"/>
    <col min="10" max="10" width="8.25390625" style="10" customWidth="1"/>
    <col min="11" max="16384" width="9.625" style="1" customWidth="1"/>
  </cols>
  <sheetData>
    <row r="1" ht="18.75" customHeight="1">
      <c r="A1" s="28" t="s">
        <v>21</v>
      </c>
    </row>
    <row r="2" ht="15" customHeight="1">
      <c r="A2" s="29" t="s">
        <v>22</v>
      </c>
    </row>
    <row r="3" ht="10.5" customHeight="1">
      <c r="A3" s="30"/>
    </row>
    <row r="4" ht="10.5" customHeight="1">
      <c r="A4" s="30"/>
    </row>
    <row r="5" ht="10.5" customHeight="1">
      <c r="A5" s="31"/>
    </row>
    <row r="6" ht="15.75">
      <c r="A6" s="17" t="s">
        <v>0</v>
      </c>
    </row>
    <row r="7" ht="11.25">
      <c r="F7" s="11" t="s">
        <v>1</v>
      </c>
    </row>
    <row r="8" ht="14.25">
      <c r="A8" s="18" t="s">
        <v>2</v>
      </c>
    </row>
    <row r="11" ht="15">
      <c r="A11" s="26" t="s">
        <v>19</v>
      </c>
    </row>
    <row r="12" ht="12.75" customHeight="1">
      <c r="A12" s="27" t="s">
        <v>20</v>
      </c>
    </row>
    <row r="13" spans="1:8" ht="10.5" customHeight="1" thickBot="1">
      <c r="A13" s="3"/>
      <c r="B13" s="12"/>
      <c r="C13" s="12"/>
      <c r="D13" s="12"/>
      <c r="E13" s="12"/>
      <c r="F13" s="12"/>
      <c r="G13" s="13"/>
      <c r="H13" s="13"/>
    </row>
    <row r="14" spans="1:10" s="7" customFormat="1" ht="27" customHeight="1" thickBot="1">
      <c r="A14" s="8"/>
      <c r="B14" s="14" t="s">
        <v>3</v>
      </c>
      <c r="C14" s="14" t="s">
        <v>4</v>
      </c>
      <c r="D14" s="14" t="s">
        <v>5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  <c r="J14" s="15" t="s">
        <v>11</v>
      </c>
    </row>
    <row r="16" spans="1:10" ht="11.25">
      <c r="A16" s="19" t="s">
        <v>16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1.25">
      <c r="A17" s="20" t="s">
        <v>15</v>
      </c>
      <c r="B17" s="21">
        <v>4360</v>
      </c>
      <c r="C17" s="21">
        <v>10394</v>
      </c>
      <c r="D17" s="21">
        <v>5969</v>
      </c>
      <c r="E17" s="21">
        <v>6511</v>
      </c>
      <c r="F17" s="21">
        <v>4217</v>
      </c>
      <c r="G17" s="21">
        <v>5323</v>
      </c>
      <c r="H17" s="21">
        <v>10169</v>
      </c>
      <c r="I17" s="21">
        <v>14710</v>
      </c>
      <c r="J17" s="23">
        <f>SUM(B17:I17)</f>
        <v>61653</v>
      </c>
    </row>
    <row r="18" spans="1:10" ht="11.25">
      <c r="A18" s="20" t="s">
        <v>14</v>
      </c>
      <c r="B18" s="21">
        <v>3631</v>
      </c>
      <c r="C18" s="21">
        <v>9025</v>
      </c>
      <c r="D18" s="21">
        <v>5036</v>
      </c>
      <c r="E18" s="21">
        <v>5921</v>
      </c>
      <c r="F18" s="21">
        <v>3622</v>
      </c>
      <c r="G18" s="21">
        <v>4771</v>
      </c>
      <c r="H18" s="21">
        <v>8723</v>
      </c>
      <c r="I18" s="21">
        <v>12474</v>
      </c>
      <c r="J18" s="23">
        <f>SUM(B18:I18)</f>
        <v>53203</v>
      </c>
    </row>
    <row r="19" spans="1:10" ht="11.25">
      <c r="A19" s="20"/>
      <c r="B19" s="21"/>
      <c r="C19" s="21"/>
      <c r="D19" s="21"/>
      <c r="E19" s="21"/>
      <c r="F19" s="21"/>
      <c r="G19" s="21"/>
      <c r="H19" s="21"/>
      <c r="I19" s="21"/>
      <c r="J19" s="23"/>
    </row>
    <row r="20" spans="1:10" ht="11.25">
      <c r="A20" s="19" t="s">
        <v>12</v>
      </c>
      <c r="B20" s="24">
        <f>SUM(B17:B19)</f>
        <v>7991</v>
      </c>
      <c r="C20" s="24">
        <f aca="true" t="shared" si="0" ref="C20:J20">SUM(C17:C19)</f>
        <v>19419</v>
      </c>
      <c r="D20" s="24">
        <f t="shared" si="0"/>
        <v>11005</v>
      </c>
      <c r="E20" s="24">
        <f t="shared" si="0"/>
        <v>12432</v>
      </c>
      <c r="F20" s="24">
        <f t="shared" si="0"/>
        <v>7839</v>
      </c>
      <c r="G20" s="24">
        <f t="shared" si="0"/>
        <v>10094</v>
      </c>
      <c r="H20" s="24">
        <f t="shared" si="0"/>
        <v>18892</v>
      </c>
      <c r="I20" s="24">
        <f t="shared" si="0"/>
        <v>27184</v>
      </c>
      <c r="J20" s="24">
        <f t="shared" si="0"/>
        <v>114856</v>
      </c>
    </row>
    <row r="21" spans="1:10" s="5" customFormat="1" ht="11.25">
      <c r="A21" s="19"/>
      <c r="B21" s="20"/>
      <c r="C21" s="20"/>
      <c r="D21" s="20"/>
      <c r="E21" s="20"/>
      <c r="F21" s="20"/>
      <c r="G21" s="20"/>
      <c r="H21" s="20"/>
      <c r="I21" s="20"/>
      <c r="J21" s="23"/>
    </row>
    <row r="22" s="5" customFormat="1" ht="11.25">
      <c r="A22" s="19" t="s">
        <v>17</v>
      </c>
    </row>
    <row r="23" spans="1:10" s="5" customFormat="1" ht="11.25">
      <c r="A23" s="20" t="s">
        <v>15</v>
      </c>
      <c r="B23" s="21">
        <v>519</v>
      </c>
      <c r="C23" s="21">
        <f>890+1002</f>
        <v>1892</v>
      </c>
      <c r="D23" s="21">
        <f>495+565</f>
        <v>1060</v>
      </c>
      <c r="E23" s="21">
        <f>1098+973</f>
        <v>2071</v>
      </c>
      <c r="F23" s="21">
        <f>154+116</f>
        <v>270</v>
      </c>
      <c r="G23" s="21">
        <f>444+259</f>
        <v>703</v>
      </c>
      <c r="H23" s="21">
        <f>1065+1436</f>
        <v>2501</v>
      </c>
      <c r="I23" s="21">
        <f>414+2098</f>
        <v>2512</v>
      </c>
      <c r="J23" s="23">
        <f>SUM(B23:I23)</f>
        <v>11528</v>
      </c>
    </row>
    <row r="24" spans="1:10" s="5" customFormat="1" ht="11.25">
      <c r="A24" s="20" t="s">
        <v>14</v>
      </c>
      <c r="B24" s="21">
        <v>417</v>
      </c>
      <c r="C24" s="21">
        <f>690+1032</f>
        <v>1722</v>
      </c>
      <c r="D24" s="21">
        <f>304+733</f>
        <v>1037</v>
      </c>
      <c r="E24" s="21">
        <f>883+950</f>
        <v>1833</v>
      </c>
      <c r="F24" s="21">
        <f>119+193</f>
        <v>312</v>
      </c>
      <c r="G24" s="21">
        <f>370+300</f>
        <v>670</v>
      </c>
      <c r="H24" s="21">
        <f>920+1455</f>
        <v>2375</v>
      </c>
      <c r="I24" s="21">
        <f>615+2148</f>
        <v>2763</v>
      </c>
      <c r="J24" s="23">
        <f>SUM(B24:I24)</f>
        <v>11129</v>
      </c>
    </row>
    <row r="25" spans="1:10" s="5" customFormat="1" ht="11.25">
      <c r="A25" s="20"/>
      <c r="B25" s="21"/>
      <c r="C25" s="21"/>
      <c r="D25" s="21"/>
      <c r="E25" s="21"/>
      <c r="F25" s="21"/>
      <c r="G25" s="21"/>
      <c r="H25" s="21"/>
      <c r="I25" s="21"/>
      <c r="J25" s="23"/>
    </row>
    <row r="26" spans="1:10" s="5" customFormat="1" ht="11.25">
      <c r="A26" s="19" t="s">
        <v>12</v>
      </c>
      <c r="B26" s="24">
        <f>SUM(B23:B25)</f>
        <v>936</v>
      </c>
      <c r="C26" s="24">
        <f aca="true" t="shared" si="1" ref="C26:J26">SUM(C23:C25)</f>
        <v>3614</v>
      </c>
      <c r="D26" s="24">
        <f t="shared" si="1"/>
        <v>2097</v>
      </c>
      <c r="E26" s="24">
        <f t="shared" si="1"/>
        <v>3904</v>
      </c>
      <c r="F26" s="24">
        <f t="shared" si="1"/>
        <v>582</v>
      </c>
      <c r="G26" s="24">
        <f t="shared" si="1"/>
        <v>1373</v>
      </c>
      <c r="H26" s="24">
        <f t="shared" si="1"/>
        <v>4876</v>
      </c>
      <c r="I26" s="24">
        <f t="shared" si="1"/>
        <v>5275</v>
      </c>
      <c r="J26" s="24">
        <f t="shared" si="1"/>
        <v>22657</v>
      </c>
    </row>
    <row r="27" s="5" customFormat="1" ht="11.25">
      <c r="A27" s="19"/>
    </row>
    <row r="28" spans="1:10" s="5" customFormat="1" ht="11.25">
      <c r="A28" s="25" t="s">
        <v>18</v>
      </c>
      <c r="B28" s="21"/>
      <c r="C28" s="21"/>
      <c r="D28" s="21"/>
      <c r="E28" s="21"/>
      <c r="F28" s="21"/>
      <c r="G28" s="21"/>
      <c r="H28" s="21"/>
      <c r="I28" s="21"/>
      <c r="J28" s="23"/>
    </row>
    <row r="29" spans="1:10" s="5" customFormat="1" ht="11.25">
      <c r="A29" s="19" t="s">
        <v>15</v>
      </c>
      <c r="B29" s="23">
        <f aca="true" t="shared" si="2" ref="B29:I30">+B17+B23</f>
        <v>4879</v>
      </c>
      <c r="C29" s="23">
        <f t="shared" si="2"/>
        <v>12286</v>
      </c>
      <c r="D29" s="23">
        <f t="shared" si="2"/>
        <v>7029</v>
      </c>
      <c r="E29" s="23">
        <f t="shared" si="2"/>
        <v>8582</v>
      </c>
      <c r="F29" s="23">
        <f t="shared" si="2"/>
        <v>4487</v>
      </c>
      <c r="G29" s="23">
        <f t="shared" si="2"/>
        <v>6026</v>
      </c>
      <c r="H29" s="23">
        <f t="shared" si="2"/>
        <v>12670</v>
      </c>
      <c r="I29" s="23">
        <f t="shared" si="2"/>
        <v>17222</v>
      </c>
      <c r="J29" s="23">
        <f>SUM(B29:I29)</f>
        <v>73181</v>
      </c>
    </row>
    <row r="30" spans="1:10" s="5" customFormat="1" ht="11.25">
      <c r="A30" s="19" t="s">
        <v>14</v>
      </c>
      <c r="B30" s="23">
        <f t="shared" si="2"/>
        <v>4048</v>
      </c>
      <c r="C30" s="23">
        <f t="shared" si="2"/>
        <v>10747</v>
      </c>
      <c r="D30" s="23">
        <f t="shared" si="2"/>
        <v>6073</v>
      </c>
      <c r="E30" s="23">
        <f t="shared" si="2"/>
        <v>7754</v>
      </c>
      <c r="F30" s="23">
        <f t="shared" si="2"/>
        <v>3934</v>
      </c>
      <c r="G30" s="23">
        <f t="shared" si="2"/>
        <v>5441</v>
      </c>
      <c r="H30" s="23">
        <f t="shared" si="2"/>
        <v>11098</v>
      </c>
      <c r="I30" s="23">
        <f t="shared" si="2"/>
        <v>15237</v>
      </c>
      <c r="J30" s="23">
        <f>SUM(B30:I30)</f>
        <v>64332</v>
      </c>
    </row>
    <row r="31" spans="1:10" s="5" customFormat="1" ht="11.25">
      <c r="A31" s="19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5" customFormat="1" ht="11.25">
      <c r="A32" s="22" t="s">
        <v>12</v>
      </c>
      <c r="B32" s="23">
        <f>SUM(B29:B31)</f>
        <v>8927</v>
      </c>
      <c r="C32" s="23">
        <f aca="true" t="shared" si="3" ref="C32:I32">SUM(C29:C31)</f>
        <v>23033</v>
      </c>
      <c r="D32" s="23">
        <f t="shared" si="3"/>
        <v>13102</v>
      </c>
      <c r="E32" s="23">
        <f t="shared" si="3"/>
        <v>16336</v>
      </c>
      <c r="F32" s="23">
        <f t="shared" si="3"/>
        <v>8421</v>
      </c>
      <c r="G32" s="23">
        <f t="shared" si="3"/>
        <v>11467</v>
      </c>
      <c r="H32" s="23">
        <f t="shared" si="3"/>
        <v>23768</v>
      </c>
      <c r="I32" s="23">
        <f t="shared" si="3"/>
        <v>32459</v>
      </c>
      <c r="J32" s="23">
        <f>SUM(B32:I32)</f>
        <v>137513</v>
      </c>
    </row>
    <row r="33" spans="1:10" ht="12" thickBot="1">
      <c r="A33" s="4"/>
      <c r="B33" s="13"/>
      <c r="C33" s="12"/>
      <c r="D33" s="12"/>
      <c r="E33" s="12"/>
      <c r="F33" s="12"/>
      <c r="G33" s="13"/>
      <c r="H33" s="13"/>
      <c r="I33" s="12"/>
      <c r="J33" s="13"/>
    </row>
    <row r="34" ht="11.25">
      <c r="A34" s="2"/>
    </row>
    <row r="35" spans="1:6" ht="11.25">
      <c r="A35" s="6" t="s">
        <v>13</v>
      </c>
      <c r="B35" s="16"/>
      <c r="C35" s="16"/>
      <c r="D35" s="16"/>
      <c r="E35" s="16"/>
      <c r="F35" s="16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2000-03-10T13:11:45Z</cp:lastPrinted>
  <dcterms:created xsi:type="dcterms:W3CDTF">1999-03-05T13:21:31Z</dcterms:created>
  <dcterms:modified xsi:type="dcterms:W3CDTF">2003-07-04T12:13:35Z</dcterms:modified>
  <cp:category/>
  <cp:version/>
  <cp:contentType/>
  <cp:contentStatus/>
</cp:coreProperties>
</file>